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8BB02587-C59E-4980-A866-708DF1D5D371}" xr6:coauthVersionLast="37" xr6:coauthVersionMax="37" xr10:uidLastSave="{00000000-0000-0000-0000-000000000000}"/>
  <bookViews>
    <workbookView xWindow="0" yWindow="0" windowWidth="23040" windowHeight="95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<sst xmlns="http://schemas.openxmlformats.org/spreadsheetml/2006/main" count="935" uniqueCount="664">
  <si>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</si>
  <si>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</si>
  <si>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</si>
  <si>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</si>
  <si>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</si>
  <si>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</si>
  <si>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</si>
  <si>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</si>
  <si>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</si>
  <si>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</si>
  <si>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</si>
  <si>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</si>
  <si>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</si>
  <si>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</si>
  <si>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</si>
  <si>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</si>
  <si>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</si>
  <si>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</si>
  <si>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</si>
  <si>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</si>
  <si>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</si>
  <si>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</si>
  <si>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</si>
  <si>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</si>
  <si>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</si>
  <si>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</si>
  <si>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</si>
  <si>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</si>
  <si>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</si>
  <si>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</si>
  <si>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</si>
  <si>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</si>
  <si>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</si>
  <si>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</si>
  <si>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</si>
  <si>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</si>
  <si>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</si>
  <si>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</si>
  <si>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</si>
  <si>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</si>
  <si>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</si>
  <si>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</si>
  <si>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</si>
  <si>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</si>
  <si>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</si>
  <si>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</si>
  <si>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</si>
  <si>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</si>
  <si>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</si>
  <si>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</si>
  <si>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</si>
  <si>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</si>
  <si>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</si>
  <si>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</si>
  <si>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</si>
  <si>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</si>
  <si>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</si>
  <si>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</si>
  <si>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</si>
  <si>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</si>
  <si>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</si>
  <si>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</si>
  <si>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</si>
  <si>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</si>
  <si>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</si>
  <si>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</si>
  <si>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</si>
  <si>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</si>
  <si>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</si>
  <si>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</si>
  <si>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</si>
  <si>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</si>
  <si>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</si>
  <si>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</si>
  <si>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</si>
  <si>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</si>
  <si>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</si>
  <si>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</si>
  <si>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</si>
  <si>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</si>
  <si>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</si>
  <si>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</si>
  <si>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</si>
  <si>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</si>
  <si>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</si>
  <si>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</si>
  <si>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</si>
  <si>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</si>
  <si>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</si>
  <si>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</si>
  <si>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</si>
  <si>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</si>
  <si>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</si>
  <si>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</si>
  <si>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</si>
  <si>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</si>
  <si>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</si>
  <si>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</si>
  <si>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</si>
  <si>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</si>
  <si>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</si>
  <si>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</si>
  <si>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</si>
  <si>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</si>
  <si>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</si>
  <si>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</si>
  <si>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</si>
  <si>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</si>
  <si>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</si>
  <si>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</si>
  <si>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</si>
  <si>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</si>
  <si>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</si>
  <si>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</si>
  <si>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</si>
  <si>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</si>
  <si>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</si>
  <si>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</si>
  <si>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</si>
  <si>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</si>
  <si>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</si>
  <si>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</si>
  <si>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</si>
  <si>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</si>
  <si>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</si>
  <si>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</si>
  <si>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</si>
  <si>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</si>
  <si>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</si>
  <si>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</si>
  <si>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</si>
  <si>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</si>
  <si>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</si>
  <si>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</si>
  <si>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</si>
  <si>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</si>
  <si>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</si>
  <si>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</si>
  <si>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</si>
  <si>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</si>
  <si>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</si>
  <si>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</si>
  <si>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</si>
  <si>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</si>
  <si>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</si>
  <si>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</si>
  <si>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</si>
  <si>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</si>
  <si>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</si>
  <si>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</si>
  <si>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</si>
  <si>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</si>
  <si>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</si>
  <si>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</si>
  <si>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</si>
  <si>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</si>
  <si>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</si>
  <si>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</si>
  <si>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</si>
  <si>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</si>
  <si>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</si>
  <si>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</si>
  <si>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</si>
  <si>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</si>
  <si>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</si>
  <si>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</si>
  <si>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</si>
  <si>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</si>
  <si>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</si>
  <si>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</si>
  <si>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</si>
  <si>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</si>
  <si>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</si>
  <si>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</si>
  <si>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</si>
  <si>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</si>
  <si>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</si>
  <si>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</si>
  <si>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</si>
  <si>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</si>
  <si>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</si>
  <si>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</si>
  <si>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</si>
  <si>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</si>
  <si>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</si>
  <si>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</si>
  <si>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</si>
  <si>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</si>
  <si>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</si>
  <si>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</si>
  <si>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</si>
  <si>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</si>
  <si>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</si>
  <si>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</si>
  <si>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</si>
  <si>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</si>
  <si>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</si>
  <si>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</si>
  <si>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</si>
  <si>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</si>
  <si>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</si>
  <si>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</si>
  <si>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</si>
  <si>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</si>
  <si>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</si>
  <si>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</si>
  <si>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</si>
  <si>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</si>
  <si>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</si>
  <si>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</si>
  <si>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</si>
  <si>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</si>
  <si>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</si>
  <si>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</si>
  <si>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</si>
  <si>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</si>
  <si>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</si>
  <si>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</si>
  <si>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</si>
  <si>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</si>
  <si>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</si>
  <si>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</si>
  <si>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</si>
  <si>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</si>
  <si>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</si>
  <si>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</si>
  <si>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</si>
  <si>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</si>
  <si>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</si>
  <si>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</si>
  <si>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</si>
  <si>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</si>
  <si>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</si>
  <si>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</si>
  <si>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</si>
  <si>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</si>
  <si>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</si>
  <si>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</si>
  <si>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</si>
  <si>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</si>
  <si>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</si>
  <si>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</si>
  <si>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</si>
  <si>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</si>
  <si>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</si>
  <si>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</si>
  <si>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</si>
  <si>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</si>
  <si>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</si>
  <si>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</si>
  <si>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</si>
  <si>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</si>
  <si>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</si>
  <si>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</si>
  <si>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</si>
  <si>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</si>
  <si>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</si>
  <si>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</si>
  <si>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</si>
  <si>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</si>
  <si>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</si>
  <si>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</si>
  <si>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</si>
  <si>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</si>
  <si>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</si>
  <si>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</si>
  <si>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</si>
  <si>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</si>
  <si>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</si>
  <si>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</si>
  <si>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</si>
  <si>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</si>
  <si>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</si>
  <si>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</si>
  <si>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</si>
  <si>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</si>
  <si>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</si>
  <si>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</si>
  <si>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</si>
  <si>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</si>
  <si>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</si>
  <si>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</si>
  <si>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</si>
  <si>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</si>
  <si>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</si>
  <si>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</si>
  <si>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</si>
  <si>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</si>
  <si>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</si>
  <si>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</si>
  <si>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</si>
  <si>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</si>
  <si>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</si>
  <si>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</si>
  <si>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</si>
  <si>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</si>
  <si>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</si>
  <si>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</si>
  <si>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</si>
  <si>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</si>
  <si>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</si>
  <si>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</si>
  <si>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</si>
  <si>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</si>
  <si>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</si>
  <si>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</si>
  <si>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</si>
  <si>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</si>
  <si>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</si>
  <si>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</si>
  <si>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</si>
  <si>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</si>
  <si>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</si>
  <si>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</si>
  <si>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</si>
  <si>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</si>
  <si>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</si>
  <si>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</si>
  <si>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</si>
  <si>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</si>
  <si>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</si>
  <si>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</si>
  <si>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</si>
  <si>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</si>
  <si>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</si>
  <si>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</si>
  <si>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</si>
  <si>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</si>
  <si>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</si>
  <si>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</si>
  <si>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</si>
  <si>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</si>
  <si>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</si>
  <si>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</si>
  <si>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</si>
  <si>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</si>
  <si>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</si>
  <si>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</si>
  <si>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</si>
  <si>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</si>
  <si>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</si>
  <si>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</si>
  <si>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</si>
  <si>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</si>
  <si>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</si>
  <si>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</si>
  <si>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</si>
  <si>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</si>
  <si>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</si>
  <si>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</si>
  <si>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</si>
  <si>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</si>
  <si>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</si>
  <si>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</si>
  <si>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</si>
  <si>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</si>
  <si>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</si>
  <si>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</si>
  <si>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</si>
  <si>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</si>
  <si>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</si>
  <si>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</si>
  <si>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</si>
  <si>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</si>
  <si>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</si>
  <si>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</si>
  <si>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</si>
  <si>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</si>
  <si>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</si>
  <si>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</si>
  <si>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</si>
  <si>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</si>
  <si>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</si>
  <si>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</si>
  <si>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</si>
  <si>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</si>
  <si>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</si>
  <si>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</si>
  <si>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</si>
  <si>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</si>
  <si>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</si>
  <si>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</si>
  <si>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</si>
  <si>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</si>
  <si>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</si>
  <si>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</si>
  <si>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</si>
  <si>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</si>
  <si>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</si>
  <si>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</si>
  <si>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</si>
  <si>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</si>
  <si>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</si>
  <si>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</si>
  <si>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</si>
  <si>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</si>
  <si>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</si>
  <si>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</si>
  <si>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</si>
  <si>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</si>
  <si>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</si>
  <si>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</si>
  <si>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</si>
  <si>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</si>
  <si>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</si>
  <si>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</si>
  <si>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</si>
  <si>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</si>
  <si>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</si>
  <si>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</si>
  <si>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</si>
  <si>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</si>
  <si>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</si>
  <si>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</si>
  <si>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</si>
  <si>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</si>
  <si>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</si>
  <si>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</si>
  <si>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</si>
  <si>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</si>
  <si>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</si>
  <si>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</si>
  <si>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</si>
  <si>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</si>
  <si>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</si>
  <si>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</si>
  <si>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</si>
  <si>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</si>
  <si>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</si>
  <si>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</si>
  <si>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</si>
  <si>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</si>
  <si>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</si>
  <si>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</si>
  <si>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</si>
  <si>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</si>
  <si>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</si>
  <si>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</si>
  <si>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</si>
  <si>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</si>
  <si>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</si>
  <si>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</si>
  <si>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</si>
  <si>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</si>
  <si>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</si>
  <si>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</si>
  <si>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</si>
  <si>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</si>
  <si>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</si>
  <si>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</si>
  <si>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</si>
  <si>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</si>
  <si>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</si>
  <si>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</si>
  <si>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</si>
  <si>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</si>
  <si>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</si>
  <si>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</si>
  <si>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</si>
  <si>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</si>
  <si>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</si>
  <si>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</si>
  <si>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</si>
  <si>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</si>
  <si>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</si>
  <si>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</si>
  <si>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</si>
  <si>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</si>
  <si>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</si>
  <si>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</si>
  <si>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</si>
  <si>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</si>
  <si>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</si>
  <si>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</si>
  <si>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</si>
  <si>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</si>
  <si>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</si>
  <si>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</si>
  <si>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</si>
  <si>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</si>
  <si>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</si>
  <si>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</si>
  <si>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</si>
  <si>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</si>
  <si>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</si>
  <si>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</si>
  <si>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</si>
  <si>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</si>
  <si>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</si>
  <si>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</si>
  <si>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</si>
  <si>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</si>
  <si>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</si>
  <si>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</si>
  <si>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</si>
  <si>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</si>
  <si>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</si>
  <si>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</si>
  <si>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</si>
  <si>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</si>
  <si>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</si>
  <si>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</si>
  <si>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</si>
  <si>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</si>
  <si>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</si>
  <si>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</si>
  <si>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</si>
  <si>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</si>
  <si>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</si>
  <si>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</si>
  <si>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</si>
  <si>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</si>
  <si>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</si>
  <si>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</si>
  <si>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</si>
  <si>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</si>
  <si>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</si>
  <si>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</si>
  <si>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</si>
  <si>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</si>
  <si>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</si>
  <si>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</si>
  <si>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</si>
  <si>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</si>
  <si>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</si>
  <si>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</si>
  <si>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</si>
  <si>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</si>
  <si>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</si>
  <si>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</si>
  <si>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</si>
  <si>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</si>
  <si>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</si>
  <si>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</si>
  <si>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</si>
  <si>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</si>
  <si>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</si>
  <si>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</si>
  <si>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</si>
  <si>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</si>
  <si>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</si>
  <si>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</si>
  <si>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</si>
  <si>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</si>
  <si>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</si>
  <si>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</si>
  <si>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</si>
  <si>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</si>
  <si>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</si>
  <si>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</si>
  <si>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</si>
  <si>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</si>
  <si>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</si>
  <si>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</si>
  <si>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</si>
  <si>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</si>
  <si>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</si>
  <si>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</si>
  <si>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</si>
  <si>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</si>
  <si>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</si>
  <si>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</si>
  <si>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</si>
  <si>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</si>
  <si>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</si>
  <si>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</si>
  <si>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</si>
  <si>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</si>
  <si>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</si>
  <si>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</si>
  <si>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</si>
  <si>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</si>
  <si>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</si>
  <si>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</si>
  <si>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</si>
  <si>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</si>
  <si>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</si>
  <si>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</si>
  <si>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</si>
  <si>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</si>
  <si>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</si>
  <si>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</si>
  <si>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</si>
  <si>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</si>
  <si>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</si>
  <si>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</si>
  <si>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</si>
  <si>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</si>
  <si>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</si>
  <si>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</si>
  <si>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</si>
  <si>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</si>
  <si>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</si>
  <si>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</si>
  <si>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</si>
  <si>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</si>
  <si>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</si>
  <si>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</si>
  <si>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</si>
  <si>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</si>
  <si>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</si>
  <si>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</si>
  <si>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</si>
  <si>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</si>
  <si>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</si>
  <si>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</si>
  <si>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</si>
  <si>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</si>
  <si>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</si>
  <si>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</si>
  <si>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</si>
  <si>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</si>
  <si>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</si>
  <si>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</si>
  <si>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</si>
  <si>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</si>
  <si>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</si>
  <si>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</si>
  <si>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</si>
  <si>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</si>
  <si>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</si>
  <si>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</si>
  <si>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</si>
  <si>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</si>
  <si>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</si>
  <si>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</si>
  <si>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</si>
  <si>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</si>
  <si>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</si>
  <si>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</si>
  <si>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</si>
  <si>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</si>
  <si>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</si>
  <si>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</si>
  <si>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</si>
  <si>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</si>
  <si>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</si>
  <si>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</si>
  <si>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</si>
  <si>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</si>
  <si>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</si>
  <si>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</si>
  <si>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</si>
  <si>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</si>
  <si>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</si>
  <si>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</si>
  <si>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</si>
  <si>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</si>
  <si>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</si>
  <si>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</si>
  <si>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</si>
  <si>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</si>
  <si>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</si>
  <si>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</si>
  <si>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</si>
  <si>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</si>
  <si>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</si>
  <si>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</si>
  <si>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</si>
  <si>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</si>
  <si>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</si>
  <si>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</si>
  <si>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de Romita, Gto.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</si>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</sst>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11629666.439999999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272.70999999999998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272.70999999999998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11629939.15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10947069.310000001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308229.89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43499.89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264730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10638839.42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topLeftCell="A16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20204522.16</v>
      </c>
      <c r="E36" s="34">
        <v>0</v>
      </c>
      <c r="F36" s="34">
        <f t="shared" si="0"/>
        <v>20204522.16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11629666.439999999</v>
      </c>
      <c r="E37" s="34">
        <v>-20204522.16</v>
      </c>
      <c r="F37" s="34">
        <f t="shared" si="0"/>
        <v>-8574855.7200000007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-5939</v>
      </c>
      <c r="E39" s="34">
        <v>5939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-1747508.04</v>
      </c>
      <c r="E40" s="34">
        <v>-9882158.4000000004</v>
      </c>
      <c r="F40" s="34">
        <f t="shared" si="0"/>
        <v>-11629666.440000001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-20204522.16</v>
      </c>
      <c r="F41" s="34">
        <f t="shared" si="0"/>
        <v>-20204522.16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20574445.219999999</v>
      </c>
      <c r="E42" s="34">
        <v>-11412572.25</v>
      </c>
      <c r="F42" s="34">
        <f t="shared" si="0"/>
        <v>9161872.9699999988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369922.98</v>
      </c>
      <c r="E43" s="34">
        <v>-369922.98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9661148.5600000005</v>
      </c>
      <c r="E44" s="34">
        <v>-9565568.6799999997</v>
      </c>
      <c r="F44" s="34">
        <f t="shared" si="0"/>
        <v>95579.88000000082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19743004.030000001</v>
      </c>
      <c r="E45" s="34">
        <v>-19743004.030000001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8893054.3399999999</v>
      </c>
      <c r="E46" s="34">
        <v>-8893054.3399999999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8893054.4199999999</v>
      </c>
      <c r="E47" s="34">
        <v>2054014.89</v>
      </c>
      <c r="F47" s="34">
        <f t="shared" si="0"/>
        <v>10947069.310000001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21" zoomScale="106" zoomScaleNormal="106" workbookViewId="0">
      <selection activeCell="B23" sqref="B2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502314.83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3885490.93</v>
      </c>
      <c r="D15" s="24">
        <v>4023274.95</v>
      </c>
      <c r="E15" s="24">
        <v>3909344.78</v>
      </c>
      <c r="F15" s="24">
        <v>3958930.33</v>
      </c>
      <c r="G15" s="24">
        <v>4048931.08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54205.55</v>
      </c>
      <c r="D20" s="24">
        <v>54205.55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4700</v>
      </c>
      <c r="D21" s="24">
        <v>4700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3424071.91</v>
      </c>
      <c r="D23" s="24">
        <v>3424071.91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170047.12</v>
      </c>
    </row>
    <row r="42" spans="1:8" x14ac:dyDescent="0.2">
      <c r="A42" s="22">
        <v>1151</v>
      </c>
      <c r="B42" s="20" t="s">
        <v>223</v>
      </c>
      <c r="C42" s="24">
        <v>170047.12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2511202.56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633435.36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343201.46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1534565.74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20538709.18</v>
      </c>
      <c r="D62" s="24">
        <f t="shared" ref="D62:E62" si="0">SUM(D63:D70)</f>
        <v>0</v>
      </c>
      <c r="E62" s="24">
        <f t="shared" si="0"/>
        <v>6587504.5300000003</v>
      </c>
    </row>
    <row r="63" spans="1:9" x14ac:dyDescent="0.2">
      <c r="A63" s="22">
        <v>1241</v>
      </c>
      <c r="B63" s="20" t="s">
        <v>237</v>
      </c>
      <c r="C63" s="24">
        <v>825758.44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22582.73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653684.41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6587504.5300000003</v>
      </c>
    </row>
    <row r="68" spans="1:9" x14ac:dyDescent="0.2">
      <c r="A68" s="22">
        <v>1246</v>
      </c>
      <c r="B68" s="20" t="s">
        <v>242</v>
      </c>
      <c r="C68" s="24">
        <v>19036683.600000001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437726.51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60000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377726.51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-2982437.43</v>
      </c>
    </row>
    <row r="91" spans="1:8" x14ac:dyDescent="0.2">
      <c r="A91" s="22">
        <v>1161</v>
      </c>
      <c r="B91" s="20" t="s">
        <v>261</v>
      </c>
      <c r="C91" s="24">
        <v>-2982437.43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1737611.71</v>
      </c>
      <c r="D110" s="24">
        <f>SUM(D111:D119)</f>
        <v>1737611.71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1794.89</v>
      </c>
      <c r="D111" s="24">
        <f>C111</f>
        <v>1794.89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230332.28</v>
      </c>
      <c r="D112" s="24">
        <f t="shared" ref="D112:D119" si="1">C112</f>
        <v>230332.28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1494778.94</v>
      </c>
      <c r="D117" s="24">
        <f t="shared" si="1"/>
        <v>1494778.94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10705.6</v>
      </c>
      <c r="D119" s="24">
        <f t="shared" si="1"/>
        <v>10705.6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2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11629393.73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12127.93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12127.93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11617265.800000001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11617265.800000001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272.70999999999998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272.70999999999998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272.70999999999998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10638839.420000002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10638839.420000002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5053227.5200000005</v>
      </c>
      <c r="D100" s="57">
        <f t="shared" ref="D100:D163" si="0">C100/$C$98</f>
        <v>0.47497920783543507</v>
      </c>
      <c r="E100" s="56"/>
    </row>
    <row r="101" spans="1:5" x14ac:dyDescent="0.2">
      <c r="A101" s="54">
        <v>5111</v>
      </c>
      <c r="B101" s="51" t="s">
        <v>361</v>
      </c>
      <c r="C101" s="55">
        <v>2949511.75</v>
      </c>
      <c r="D101" s="57">
        <f t="shared" si="0"/>
        <v>0.27723999146515921</v>
      </c>
      <c r="E101" s="56"/>
    </row>
    <row r="102" spans="1:5" x14ac:dyDescent="0.2">
      <c r="A102" s="54">
        <v>5112</v>
      </c>
      <c r="B102" s="51" t="s">
        <v>362</v>
      </c>
      <c r="C102" s="55">
        <v>212485.06</v>
      </c>
      <c r="D102" s="57">
        <f t="shared" si="0"/>
        <v>1.9972578926282916E-2</v>
      </c>
      <c r="E102" s="56"/>
    </row>
    <row r="103" spans="1:5" x14ac:dyDescent="0.2">
      <c r="A103" s="54">
        <v>5113</v>
      </c>
      <c r="B103" s="51" t="s">
        <v>363</v>
      </c>
      <c r="C103" s="55">
        <v>373545.46</v>
      </c>
      <c r="D103" s="57">
        <f t="shared" si="0"/>
        <v>3.511148587295812E-2</v>
      </c>
      <c r="E103" s="56"/>
    </row>
    <row r="104" spans="1:5" x14ac:dyDescent="0.2">
      <c r="A104" s="54">
        <v>5114</v>
      </c>
      <c r="B104" s="51" t="s">
        <v>364</v>
      </c>
      <c r="C104" s="55">
        <v>535095.86</v>
      </c>
      <c r="D104" s="57">
        <f t="shared" si="0"/>
        <v>5.0296450475046259E-2</v>
      </c>
      <c r="E104" s="56"/>
    </row>
    <row r="105" spans="1:5" x14ac:dyDescent="0.2">
      <c r="A105" s="54">
        <v>5115</v>
      </c>
      <c r="B105" s="51" t="s">
        <v>365</v>
      </c>
      <c r="C105" s="55">
        <v>374384.69</v>
      </c>
      <c r="D105" s="57">
        <f t="shared" si="0"/>
        <v>3.5190369477350374E-2</v>
      </c>
      <c r="E105" s="56"/>
    </row>
    <row r="106" spans="1:5" x14ac:dyDescent="0.2">
      <c r="A106" s="54">
        <v>5116</v>
      </c>
      <c r="B106" s="51" t="s">
        <v>366</v>
      </c>
      <c r="C106" s="55">
        <v>608204.69999999995</v>
      </c>
      <c r="D106" s="57">
        <f t="shared" si="0"/>
        <v>5.7168331618638143E-2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2246708.6</v>
      </c>
      <c r="D107" s="57">
        <f t="shared" si="0"/>
        <v>0.2111798581879526</v>
      </c>
      <c r="E107" s="56"/>
    </row>
    <row r="108" spans="1:5" x14ac:dyDescent="0.2">
      <c r="A108" s="54">
        <v>5121</v>
      </c>
      <c r="B108" s="51" t="s">
        <v>368</v>
      </c>
      <c r="C108" s="55">
        <v>139820.25</v>
      </c>
      <c r="D108" s="57">
        <f t="shared" si="0"/>
        <v>1.3142434478064523E-2</v>
      </c>
      <c r="E108" s="56"/>
    </row>
    <row r="109" spans="1:5" x14ac:dyDescent="0.2">
      <c r="A109" s="54">
        <v>5122</v>
      </c>
      <c r="B109" s="51" t="s">
        <v>369</v>
      </c>
      <c r="C109" s="55">
        <v>19364.57</v>
      </c>
      <c r="D109" s="57">
        <f t="shared" si="0"/>
        <v>1.8201769230200484E-3</v>
      </c>
      <c r="E109" s="56"/>
    </row>
    <row r="110" spans="1:5" x14ac:dyDescent="0.2">
      <c r="A110" s="54">
        <v>5123</v>
      </c>
      <c r="B110" s="51" t="s">
        <v>370</v>
      </c>
      <c r="C110" s="55">
        <v>321075</v>
      </c>
      <c r="D110" s="57">
        <f t="shared" si="0"/>
        <v>3.0179513697369063E-2</v>
      </c>
      <c r="E110" s="56"/>
    </row>
    <row r="111" spans="1:5" x14ac:dyDescent="0.2">
      <c r="A111" s="54">
        <v>5124</v>
      </c>
      <c r="B111" s="51" t="s">
        <v>371</v>
      </c>
      <c r="C111" s="55">
        <v>1098344.95</v>
      </c>
      <c r="D111" s="57">
        <f t="shared" si="0"/>
        <v>0.10323916986050342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386048.93</v>
      </c>
      <c r="D113" s="57">
        <f t="shared" si="0"/>
        <v>3.6286752225460316E-2</v>
      </c>
      <c r="E113" s="56"/>
    </row>
    <row r="114" spans="1:5" x14ac:dyDescent="0.2">
      <c r="A114" s="54">
        <v>5127</v>
      </c>
      <c r="B114" s="51" t="s">
        <v>374</v>
      </c>
      <c r="C114" s="55">
        <v>60825.05</v>
      </c>
      <c r="D114" s="57">
        <f t="shared" si="0"/>
        <v>5.7172636599491034E-3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221229.85</v>
      </c>
      <c r="D116" s="57">
        <f t="shared" si="0"/>
        <v>2.079454734358609E-2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3338903.3000000003</v>
      </c>
      <c r="D117" s="57">
        <f t="shared" si="0"/>
        <v>0.31384093397661222</v>
      </c>
      <c r="E117" s="56"/>
    </row>
    <row r="118" spans="1:5" x14ac:dyDescent="0.2">
      <c r="A118" s="54">
        <v>5131</v>
      </c>
      <c r="B118" s="51" t="s">
        <v>378</v>
      </c>
      <c r="C118" s="55">
        <v>1659248.09</v>
      </c>
      <c r="D118" s="57">
        <f t="shared" si="0"/>
        <v>0.15596138117103001</v>
      </c>
      <c r="E118" s="56"/>
    </row>
    <row r="119" spans="1:5" x14ac:dyDescent="0.2">
      <c r="A119" s="54">
        <v>5132</v>
      </c>
      <c r="B119" s="51" t="s">
        <v>379</v>
      </c>
      <c r="C119" s="55">
        <v>233775</v>
      </c>
      <c r="D119" s="57">
        <f t="shared" si="0"/>
        <v>2.1973731416654839E-2</v>
      </c>
      <c r="E119" s="56"/>
    </row>
    <row r="120" spans="1:5" x14ac:dyDescent="0.2">
      <c r="A120" s="54">
        <v>5133</v>
      </c>
      <c r="B120" s="51" t="s">
        <v>380</v>
      </c>
      <c r="C120" s="55">
        <v>401282.78</v>
      </c>
      <c r="D120" s="57">
        <f t="shared" si="0"/>
        <v>3.7718661233444951E-2</v>
      </c>
      <c r="E120" s="56"/>
    </row>
    <row r="121" spans="1:5" x14ac:dyDescent="0.2">
      <c r="A121" s="54">
        <v>5134</v>
      </c>
      <c r="B121" s="51" t="s">
        <v>381</v>
      </c>
      <c r="C121" s="55">
        <v>240696.83</v>
      </c>
      <c r="D121" s="57">
        <f t="shared" si="0"/>
        <v>2.2624350316587442E-2</v>
      </c>
      <c r="E121" s="56"/>
    </row>
    <row r="122" spans="1:5" x14ac:dyDescent="0.2">
      <c r="A122" s="54">
        <v>5135</v>
      </c>
      <c r="B122" s="51" t="s">
        <v>382</v>
      </c>
      <c r="C122" s="55">
        <v>241388.6</v>
      </c>
      <c r="D122" s="57">
        <f t="shared" si="0"/>
        <v>2.2689373386556855E-2</v>
      </c>
      <c r="E122" s="56"/>
    </row>
    <row r="123" spans="1:5" x14ac:dyDescent="0.2">
      <c r="A123" s="54">
        <v>5136</v>
      </c>
      <c r="B123" s="51" t="s">
        <v>383</v>
      </c>
      <c r="C123" s="55">
        <v>33640</v>
      </c>
      <c r="D123" s="57">
        <f t="shared" si="0"/>
        <v>3.1619990369212655E-3</v>
      </c>
      <c r="E123" s="56"/>
    </row>
    <row r="124" spans="1:5" x14ac:dyDescent="0.2">
      <c r="A124" s="54">
        <v>5137</v>
      </c>
      <c r="B124" s="51" t="s">
        <v>384</v>
      </c>
      <c r="C124" s="55">
        <v>846.89</v>
      </c>
      <c r="D124" s="57">
        <f t="shared" si="0"/>
        <v>7.9603607740138247E-5</v>
      </c>
      <c r="E124" s="56"/>
    </row>
    <row r="125" spans="1:5" x14ac:dyDescent="0.2">
      <c r="A125" s="54">
        <v>5138</v>
      </c>
      <c r="B125" s="51" t="s">
        <v>385</v>
      </c>
      <c r="C125" s="55">
        <v>54155</v>
      </c>
      <c r="D125" s="57">
        <f t="shared" si="0"/>
        <v>5.0903108752815441E-3</v>
      </c>
      <c r="E125" s="56"/>
    </row>
    <row r="126" spans="1:5" x14ac:dyDescent="0.2">
      <c r="A126" s="54">
        <v>5139</v>
      </c>
      <c r="B126" s="51" t="s">
        <v>386</v>
      </c>
      <c r="C126" s="55">
        <v>473870.11</v>
      </c>
      <c r="D126" s="57">
        <f t="shared" si="0"/>
        <v>4.4541522932395189E-2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4" sqref="C1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14307467.43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990827.02</v>
      </c>
    </row>
    <row r="15" spans="1:5" x14ac:dyDescent="0.2">
      <c r="A15" s="33">
        <v>3220</v>
      </c>
      <c r="B15" s="29" t="s">
        <v>469</v>
      </c>
      <c r="C15" s="34">
        <v>7652646.6100000003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82" workbookViewId="0">
      <selection activeCell="C122" sqref="C12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2912435.62</v>
      </c>
      <c r="D9" s="34">
        <v>1721738.29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1018972.11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2912435.62</v>
      </c>
      <c r="D15" s="135">
        <f>SUM(D8:D14)</f>
        <v>2740710.4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308229.89</v>
      </c>
      <c r="D28" s="135">
        <f>SUM(D29:D36)</f>
        <v>308229.89</v>
      </c>
      <c r="E28" s="130"/>
    </row>
    <row r="29" spans="1:5" x14ac:dyDescent="0.2">
      <c r="A29" s="33">
        <v>1241</v>
      </c>
      <c r="B29" s="29" t="s">
        <v>237</v>
      </c>
      <c r="C29" s="34">
        <v>43499.89</v>
      </c>
      <c r="D29" s="132">
        <v>43499.89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264730</v>
      </c>
      <c r="D34" s="132">
        <v>264730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308229.89</v>
      </c>
      <c r="D43" s="135">
        <f>D20+D28+D37</f>
        <v>308229.89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990827.02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287632.76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287632.76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287632.76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243860.11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43772.65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-272.70999999999998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-272.70999999999998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-272.70999999999998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991099.73</v>
      </c>
      <c r="D122" s="135">
        <f>D47+D48+D100-D106-D109</f>
        <v>287632.76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2023-08-08T18:47:46Z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